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irement Calc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<sst xmlns="http://schemas.openxmlformats.org/spreadsheetml/2006/main" count="35" uniqueCount="35">
  <si>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🏖  WealthPulse — Retirement Readiness Calculator</t>
  </si>
  <si>
    <t xml:space="preserve">Blue cells = YOUR inputs  |  Everything else auto-calculates. Based on the 4% Safe Withdrawal Rule.</t>
  </si>
  <si>
    <t xml:space="preserve">YOUR INFORMATION — Fill in the blue cells</t>
  </si>
  <si>
    <t xml:space="preserve">Your Current Age</t>
  </si>
  <si>
    <t xml:space="preserve">← How old are you today?</t>
  </si>
  <si>
    <t xml:space="preserve">Target Retirement Age</t>
  </si>
  <si>
    <t xml:space="preserve">← When do you want to retire?</t>
  </si>
  <si>
    <t xml:space="preserve">Current Annual Income ($)</t>
  </si>
  <si>
    <t xml:space="preserve">← Your gross income before taxes</t>
  </si>
  <si>
    <t xml:space="preserve">Current Retirement Savings ($)</t>
  </si>
  <si>
    <t xml:space="preserve">← Total in 401k, IRA, Roth IRA combined</t>
  </si>
  <si>
    <t xml:space="preserve">Monthly Contribution ($)</t>
  </si>
  <si>
    <t xml:space="preserve">← How much you contribute per month</t>
  </si>
  <si>
    <t xml:space="preserve">Expected Annual Return (pre-retirement)</t>
  </si>
  <si>
    <t xml:space="preserve">← Historical S&amp;P 500 avg ~10%, conservative ~7-8%</t>
  </si>
  <si>
    <t xml:space="preserve">Expected Return (in retirement)</t>
  </si>
  <si>
    <t xml:space="preserve">← Lower in retirement (more bonds), ~4-6%</t>
  </si>
  <si>
    <t xml:space="preserve">Expected Monthly Spending in Retirement ($)</t>
  </si>
  <si>
    <t xml:space="preserve">← What you expect to spend per month</t>
  </si>
  <si>
    <t xml:space="preserve">Expected Social Security (monthly, $)</t>
  </si>
  <si>
    <t xml:space="preserve">← Estimate at ssa.gov (use 0 if unsure)</t>
  </si>
  <si>
    <t xml:space="preserve">YOUR RESULTS — Auto-Calculated</t>
  </si>
  <si>
    <t xml:space="preserve">Years Until Retirement</t>
  </si>
  <si>
    <t xml:space="preserve">Your Retirement Number (4% Rule)</t>
  </si>
  <si>
    <t xml:space="preserve">Projected Savings at Retirement</t>
  </si>
  <si>
    <t xml:space="preserve">Projected Surplus / (Shortfall)</t>
  </si>
  <si>
    <t xml:space="preserve">Monthly Income Your Portfolio Can Generate</t>
  </si>
  <si>
    <t xml:space="preserve">Are You On Track?</t>
  </si>
  <si>
    <t xml:space="preserve">SMARTMONEY RETIREMENT TIPS</t>
  </si>
  <si>
    <t xml:space="preserve">1. Get your full 401k match FIRST — it's an instant 50-100% return. Never leave it on the table.</t>
  </si>
  <si>
    <t xml:space="preserve">2. After match: Max your Roth IRA ($7,000/yr in 2024, $8,000 if 50+).</t>
  </si>
  <si>
    <t xml:space="preserve">3. Then return to 401k and max it ($23,000/yr in 2024, $30,500 if 50+).</t>
  </si>
  <si>
    <t xml:space="preserve">4. Target saving 15% of income for retirement. Most people need to work up to this.</t>
  </si>
  <si>
    <t xml:space="preserve">5. Every 10 years you wait roughly doubles what you need to save per month.</t>
  </si>
  <si>
    <t xml:space="preserve">6. The 4% rule: At retirement, you can withdraw 4% of your portfolio annually with ~96% success rate over 30 years.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</si>
</sst>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\$#,##0"/>
    <numFmt numFmtId="167" formatCode="0.0%"/>
    <numFmt numFmtId="168" formatCode="0&quot; years&quot;"/>
    <numFmt numFmtId="169" formatCode="\$#,##0;&quot;($&quot;#,##0\);\-"/>
    <numFmt numFmtId="170" formatCode="@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92400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1"/>
      <color rgb="FF1E293B"/>
      <name val="Arial"/>
      <family val="0"/>
      <charset val="1"/>
    </font>
    <font>
      <sz val="12"/>
      <color rgb="FF2563EB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1E293B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E3A5F"/>
        <bgColor rgb="FF1E293B"/>
      </patternFill>
    </fill>
    <fill>
      <patternFill patternType="solid">
        <fgColor rgb="FFEFF6FF"/>
        <bgColor rgb="FFF0F9FF"/>
      </patternFill>
    </fill>
    <fill>
      <patternFill patternType="solid">
        <fgColor rgb="FF0099CC"/>
        <bgColor rgb="FF008080"/>
      </patternFill>
    </fill>
    <fill>
      <patternFill patternType="solid">
        <fgColor rgb="FFDBEAFE"/>
        <bgColor rgb="FFEFF6FF"/>
      </patternFill>
    </fill>
    <fill>
      <patternFill patternType="solid">
        <fgColor rgb="FF06D6A0"/>
        <bgColor rgb="FF00CCFF"/>
      </patternFill>
    </fill>
    <fill>
      <patternFill patternType="solid">
        <fgColor rgb="FFFFD166"/>
        <bgColor rgb="FFFFCC00"/>
      </patternFill>
    </fill>
    <fill>
      <patternFill patternType="solid">
        <fgColor rgb="FFFF6B35"/>
        <bgColor rgb="FFFF8080"/>
      </patternFill>
    </fill>
    <fill>
      <patternFill patternType="solid">
        <fgColor rgb="FFF0F9FF"/>
        <bgColor rgb="FFEFF6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/>
      <right/>
      <top/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9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CC"/>
      <rgbColor rgb="FFC0C0C0"/>
      <rgbColor rgb="FF808080"/>
      <rgbColor rgb="FF9999FF"/>
      <rgbColor rgb="FF993366"/>
      <rgbColor rgb="FFF0F9FF"/>
      <rgbColor rgb="FFDBEAFE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CCFFCC"/>
      <rgbColor rgb="FFFFFF99"/>
      <rgbColor rgb="FF99CCFF"/>
      <rgbColor rgb="FFFF99CC"/>
      <rgbColor rgb="FFCC99FF"/>
      <rgbColor rgb="FFFFD166"/>
      <rgbColor rgb="FF2563EB"/>
      <rgbColor rgb="FF06D6A0"/>
      <rgbColor rgb="FF99CC00"/>
      <rgbColor rgb="FFFFCC00"/>
      <rgbColor rgb="FFFF9900"/>
      <rgbColor rgb="FFFF6B35"/>
      <rgbColor rgb="FF64748B"/>
      <rgbColor rgb="FF969696"/>
      <rgbColor rgb="FF1E3A5F"/>
      <rgbColor rgb="FF339966"/>
      <rgbColor rgb="FF003300"/>
      <rgbColor rgb="FF333300"/>
      <rgbColor rgb="FF92400E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20"/>
    <col collapsed="false" customWidth="true" hidden="false" outlineLevel="0" max="3" min="3" style="1" width="30"/>
  </cols>
  <sheetData>
    <row r="1" customFormat="false" ht="30" hidden="false" customHeight="true" outlineLevel="0" collapsed="false">
      <c r="A1" s="2" t="s">
        <v>0</v>
      </c>
      <c r="B1" s="2"/>
      <c r="C1" s="2"/>
    </row>
    <row r="2" customFormat="false" ht="15" hidden="false" customHeight="true" outlineLevel="0" collapsed="false">
      <c r="A2" s="3" t="s">
        <v>1</v>
      </c>
      <c r="B2" s="3"/>
      <c r="C2" s="3"/>
    </row>
    <row r="4" customFormat="false" ht="18" hidden="false" customHeight="true" outlineLevel="0" collapsed="false">
      <c r="A4" s="4" t="s">
        <v>2</v>
      </c>
      <c r="B4" s="4"/>
      <c r="C4" s="4"/>
    </row>
    <row r="5" customFormat="false" ht="19.5" hidden="false" customHeight="true" outlineLevel="0" collapsed="false">
      <c r="A5" s="5" t="s">
        <v>3</v>
      </c>
      <c r="B5" s="6" t="n">
        <v>32</v>
      </c>
      <c r="C5" s="7" t="s">
        <v>4</v>
      </c>
    </row>
    <row r="6" customFormat="false" ht="19.5" hidden="false" customHeight="true" outlineLevel="0" collapsed="false">
      <c r="A6" s="5" t="s">
        <v>5</v>
      </c>
      <c r="B6" s="6" t="n">
        <v>65</v>
      </c>
      <c r="C6" s="7" t="s">
        <v>6</v>
      </c>
    </row>
    <row r="7" customFormat="false" ht="19.5" hidden="false" customHeight="true" outlineLevel="0" collapsed="false">
      <c r="A7" s="5" t="s">
        <v>7</v>
      </c>
      <c r="B7" s="8" t="n">
        <v>75000</v>
      </c>
      <c r="C7" s="7" t="s">
        <v>8</v>
      </c>
    </row>
    <row r="8" customFormat="false" ht="19.5" hidden="false" customHeight="true" outlineLevel="0" collapsed="false">
      <c r="A8" s="5" t="s">
        <v>9</v>
      </c>
      <c r="B8" s="8" t="n">
        <v>48000</v>
      </c>
      <c r="C8" s="7" t="s">
        <v>10</v>
      </c>
    </row>
    <row r="9" customFormat="false" ht="19.5" hidden="false" customHeight="true" outlineLevel="0" collapsed="false">
      <c r="A9" s="5" t="s">
        <v>11</v>
      </c>
      <c r="B9" s="8" t="n">
        <v>600</v>
      </c>
      <c r="C9" s="7" t="s">
        <v>12</v>
      </c>
    </row>
    <row r="10" customFormat="false" ht="19.5" hidden="false" customHeight="true" outlineLevel="0" collapsed="false">
      <c r="A10" s="5" t="s">
        <v>13</v>
      </c>
      <c r="B10" s="9" t="n">
        <v>0.08</v>
      </c>
      <c r="C10" s="7" t="s">
        <v>14</v>
      </c>
    </row>
    <row r="11" customFormat="false" ht="19.5" hidden="false" customHeight="true" outlineLevel="0" collapsed="false">
      <c r="A11" s="5" t="s">
        <v>15</v>
      </c>
      <c r="B11" s="9" t="n">
        <v>0.05</v>
      </c>
      <c r="C11" s="7" t="s">
        <v>16</v>
      </c>
    </row>
    <row r="12" customFormat="false" ht="19.5" hidden="false" customHeight="true" outlineLevel="0" collapsed="false">
      <c r="A12" s="5" t="s">
        <v>17</v>
      </c>
      <c r="B12" s="8" t="n">
        <v>4500</v>
      </c>
      <c r="C12" s="7" t="s">
        <v>18</v>
      </c>
    </row>
    <row r="13" customFormat="false" ht="19.5" hidden="false" customHeight="true" outlineLevel="0" collapsed="false">
      <c r="A13" s="5" t="s">
        <v>19</v>
      </c>
      <c r="B13" s="8" t="n">
        <v>1500</v>
      </c>
      <c r="C13" s="7" t="s">
        <v>20</v>
      </c>
    </row>
    <row r="15" customFormat="false" ht="18" hidden="false" customHeight="true" outlineLevel="0" collapsed="false">
      <c r="A15" s="10" t="s">
        <v>21</v>
      </c>
      <c r="B15" s="10"/>
      <c r="C15" s="10"/>
    </row>
    <row r="16" customFormat="false" ht="21.75" hidden="false" customHeight="true" outlineLevel="0" collapsed="false">
      <c r="A16" s="11" t="s">
        <v>22</v>
      </c>
      <c r="B16" s="12" t="n">
        <f aca="false">B6-B5</f>
        <v>33</v>
      </c>
      <c r="C16" s="12"/>
    </row>
    <row r="17" customFormat="false" ht="21.75" hidden="false" customHeight="true" outlineLevel="0" collapsed="false">
      <c r="A17" s="13" t="s">
        <v>23</v>
      </c>
      <c r="B17" s="14" t="n">
        <f aca="false">(B12-B13)*12/0.04</f>
        <v>900000</v>
      </c>
      <c r="C17" s="14"/>
    </row>
    <row r="18" customFormat="false" ht="21.75" hidden="false" customHeight="true" outlineLevel="0" collapsed="false">
      <c r="A18" s="15" t="s">
        <v>24</v>
      </c>
      <c r="B18" s="16" t="n">
        <f aca="false">FV(B10/12,(B6-B5)*12,-B9,-B8)</f>
        <v>1826953.72169474</v>
      </c>
      <c r="C18" s="16"/>
    </row>
    <row r="19" customFormat="false" ht="21.75" hidden="false" customHeight="true" outlineLevel="0" collapsed="false">
      <c r="A19" s="11" t="s">
        <v>25</v>
      </c>
      <c r="B19" s="17" t="n">
        <f aca="false">FV(B10/12,(B6-B5)*12,-B9,-B8)-(B12-B13)*12/0.04</f>
        <v>926953.721694737</v>
      </c>
      <c r="C19" s="17"/>
    </row>
    <row r="20" customFormat="false" ht="21.75" hidden="false" customHeight="true" outlineLevel="0" collapsed="false">
      <c r="A20" s="18" t="s">
        <v>26</v>
      </c>
      <c r="B20" s="19" t="n">
        <f aca="false">FV(B10/12,(B6-B5)*12,-B9,-B8)*0.04/12</f>
        <v>6089.84573898246</v>
      </c>
      <c r="C20" s="19"/>
    </row>
    <row r="21" customFormat="false" ht="21.75" hidden="false" customHeight="true" outlineLevel="0" collapsed="false">
      <c r="A21" s="20" t="s">
        <v>27</v>
      </c>
      <c r="B21" s="21" t="str">
        <f aca="false">IF(FV(B10/12,(B6-B5)*12,-B9,-B8)&gt;=(B12-B13)*12/0.04,"✅ YES - You're on track!","⚠️ Gap exists - increase contributions")</f>
        <v>✅ YES - You're on track!</v>
      </c>
      <c r="C21" s="21"/>
    </row>
    <row r="23" customFormat="false" ht="18" hidden="false" customHeight="true" outlineLevel="0" collapsed="false">
      <c r="A23" s="4" t="s">
        <v>28</v>
      </c>
      <c r="B23" s="4"/>
      <c r="C23" s="4"/>
    </row>
    <row r="24" customFormat="false" ht="15.75" hidden="false" customHeight="true" outlineLevel="0" collapsed="false">
      <c r="A24" s="22" t="s">
        <v>29</v>
      </c>
      <c r="B24" s="22"/>
      <c r="C24" s="22"/>
    </row>
    <row r="25" customFormat="false" ht="15.75" hidden="false" customHeight="true" outlineLevel="0" collapsed="false">
      <c r="A25" s="22" t="s">
        <v>30</v>
      </c>
      <c r="B25" s="22"/>
      <c r="C25" s="22"/>
    </row>
    <row r="26" customFormat="false" ht="15.75" hidden="false" customHeight="true" outlineLevel="0" collapsed="false">
      <c r="A26" s="22" t="s">
        <v>31</v>
      </c>
      <c r="B26" s="22"/>
      <c r="C26" s="22"/>
    </row>
    <row r="27" customFormat="false" ht="15.75" hidden="false" customHeight="true" outlineLevel="0" collapsed="false">
      <c r="A27" s="22" t="s">
        <v>32</v>
      </c>
      <c r="B27" s="22"/>
      <c r="C27" s="22"/>
    </row>
    <row r="28" customFormat="false" ht="15.75" hidden="false" customHeight="true" outlineLevel="0" collapsed="false">
      <c r="A28" s="22" t="s">
        <v>33</v>
      </c>
      <c r="B28" s="22"/>
      <c r="C28" s="22"/>
    </row>
    <row r="29" customFormat="false" ht="15.75" hidden="false" customHeight="true" outlineLevel="0" collapsed="false">
      <c r="A29" s="22" t="s">
        <v>34</v>
      </c>
      <c r="B29" s="22"/>
      <c r="C29" s="22"/>
    </row>
  </sheetData>
  <mergeCells count="17">
    <mergeCell ref="A1:C1"/>
    <mergeCell ref="A2:C2"/>
    <mergeCell ref="A4:C4"/>
    <mergeCell ref="A15:C15"/>
    <mergeCell ref="B16:C16"/>
    <mergeCell ref="B17:C17"/>
    <mergeCell ref="B18:C18"/>
    <mergeCell ref="B19:C19"/>
    <mergeCell ref="B20:C20"/>
    <mergeCell ref="B21:C21"/>
    <mergeCell ref="A23:C23"/>
    <mergeCell ref="A24:C24"/>
    <mergeCell ref="A25:C25"/>
    <mergeCell ref="A26:C26"/>
    <mergeCell ref="A27:C27"/>
    <mergeCell ref="A28:C28"/>
    <mergeCell ref="A29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2026-02-23T20:47:47Z</dcterms:created>
  <dc:creator>openpyxl</dc:creator>
  <dc:description/>
  <dc:language>en-US</dc:language>
  <cp:lastModifiedBy/>
  <dcterms:modified xsi:type="dcterms:W3CDTF">2026-02-23T20:47:47Z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